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energiaee-my.sharepoint.com/personal/jane_libe_elektrilevi_ee/Documents/2026_Kutsekomisjonid/UUS KORD 2026 ettepanek/"/>
    </mc:Choice>
  </mc:AlternateContent>
  <xr:revisionPtr revIDLastSave="243" documentId="11_1CB0D476F3B89B770269C6CBBF41EDEF04835E9C" xr6:coauthVersionLast="47" xr6:coauthVersionMax="47" xr10:uidLastSave="{A668535E-FE9A-4134-83BA-5EEDEE1BC5B5}"/>
  <bookViews>
    <workbookView xWindow="405" yWindow="360" windowWidth="33570" windowHeight="20550" tabRatio="500" xr2:uid="{00000000-000D-0000-FFFF-FFFF00000000}"/>
  </bookViews>
  <sheets>
    <sheet name="Koolitused" sheetId="1" r:id="rId1"/>
    <sheet name="Testid ja eksamid" sheetId="4" r:id="rId2"/>
    <sheet name="Juhendamine ja publikatsioonid" sheetId="3" r:id="rId3"/>
    <sheet name="Leht 2" sheetId="2" state="hidden" r:id="rId4"/>
  </sheets>
  <definedNames>
    <definedName name="lektori_kvalifikatsioon">'Leht 2'!$A$2:$B$7</definedName>
    <definedName name="oppuse_sisu">'Leht 2'!$A$9:$B$16</definedName>
    <definedName name="too_liik">'Leht 2'!$A$20:$B$25</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B6" i="1" l="1"/>
  <c r="B5" i="1"/>
  <c r="B3" i="4"/>
  <c r="B2" i="4"/>
  <c r="B2" i="3"/>
  <c r="E7" i="3"/>
  <c r="E8" i="3"/>
  <c r="E9" i="3"/>
  <c r="E10" i="3"/>
  <c r="E11" i="3"/>
  <c r="E12" i="3"/>
  <c r="E13" i="3"/>
  <c r="E14" i="3"/>
  <c r="E6" i="3"/>
  <c r="B3" i="3" s="1"/>
  <c r="E8" i="4"/>
  <c r="E9" i="4"/>
  <c r="E10" i="4"/>
  <c r="E11" i="4"/>
  <c r="E12" i="4"/>
  <c r="E13" i="4"/>
  <c r="E14" i="4"/>
  <c r="E15" i="4"/>
  <c r="E7" i="4"/>
  <c r="F15" i="4"/>
  <c r="F14" i="4"/>
  <c r="F13" i="4"/>
  <c r="F12" i="4"/>
  <c r="F11" i="4"/>
  <c r="F10" i="4"/>
  <c r="F9" i="4"/>
  <c r="F8" i="4"/>
  <c r="F7" i="4"/>
  <c r="I13" i="1"/>
  <c r="G14" i="1"/>
  <c r="I14" i="1"/>
  <c r="G15" i="1"/>
  <c r="I15" i="1"/>
  <c r="G16" i="1"/>
  <c r="I16" i="1"/>
  <c r="G17" i="1"/>
  <c r="I17" i="1"/>
  <c r="G18" i="1"/>
  <c r="I18" i="1"/>
  <c r="K18" i="1" s="1"/>
  <c r="G19" i="1"/>
  <c r="I19" i="1"/>
  <c r="G20" i="1"/>
  <c r="I20" i="1"/>
  <c r="G21" i="1"/>
  <c r="I21" i="1"/>
  <c r="G22" i="1"/>
  <c r="I22" i="1"/>
  <c r="G23" i="1"/>
  <c r="I23" i="1"/>
  <c r="K23" i="1" s="1"/>
  <c r="G24" i="1"/>
  <c r="I24" i="1"/>
  <c r="G25" i="1"/>
  <c r="I25" i="1"/>
  <c r="G26" i="1"/>
  <c r="I26" i="1"/>
  <c r="G27" i="1"/>
  <c r="I27" i="1"/>
  <c r="G28" i="1"/>
  <c r="I28" i="1"/>
  <c r="G29" i="1"/>
  <c r="I29" i="1"/>
  <c r="G30" i="1"/>
  <c r="I30" i="1"/>
  <c r="K30" i="1" s="1"/>
  <c r="G31" i="1"/>
  <c r="I31" i="1"/>
  <c r="G32" i="1"/>
  <c r="I32" i="1"/>
  <c r="G33" i="1"/>
  <c r="I33" i="1"/>
  <c r="G34" i="1"/>
  <c r="I34" i="1"/>
  <c r="K34" i="1" s="1"/>
  <c r="G35" i="1"/>
  <c r="I35" i="1"/>
  <c r="G36" i="1"/>
  <c r="I36" i="1"/>
  <c r="G37" i="1"/>
  <c r="I37" i="1"/>
  <c r="G38" i="1"/>
  <c r="I38" i="1"/>
  <c r="G13" i="1"/>
  <c r="K38" i="1" l="1"/>
  <c r="K36" i="1"/>
  <c r="K15" i="1"/>
  <c r="K37" i="1"/>
  <c r="K22" i="1"/>
  <c r="K20" i="1"/>
  <c r="K33" i="1"/>
  <c r="K19" i="1"/>
  <c r="K24" i="1"/>
  <c r="K25" i="1"/>
  <c r="K29" i="1"/>
  <c r="K16" i="1"/>
  <c r="K27" i="1"/>
  <c r="K26" i="1"/>
  <c r="K32" i="1"/>
  <c r="K31" i="1"/>
  <c r="K17" i="1"/>
  <c r="K35" i="1"/>
  <c r="K28" i="1"/>
  <c r="K21" i="1"/>
  <c r="B4" i="1" l="1"/>
  <c r="B7" i="1" s="1"/>
</calcChain>
</file>

<file path=xl/sharedStrings.xml><?xml version="1.0" encoding="utf-8"?>
<sst xmlns="http://schemas.openxmlformats.org/spreadsheetml/2006/main" count="97" uniqueCount="60">
  <si>
    <t>Täiendusõpe</t>
  </si>
  <si>
    <t>Taotleja nimi:</t>
  </si>
  <si>
    <t>TP Koolitused</t>
  </si>
  <si>
    <t>TP testid ja eksamid</t>
  </si>
  <si>
    <t>TP juhendamine</t>
  </si>
  <si>
    <t>maksmimaalselt 50% arvestusperioodi nõutavast TP mahust</t>
  </si>
  <si>
    <t>TP kokku</t>
  </si>
  <si>
    <t>Koolitused</t>
  </si>
  <si>
    <t>Kui täiendõpe punktid on märgitud tunnistusele, kirjudata väärtus otse lahtrisse „Maht”. Kui tunnistusele punkte märgitud ei ole tuleb täita „Lektori”, „Õppe sisu” ja „Kestuse” lahtrid lahtrid.
Tunnistuse faili lisamine ja failinime lahtri täitmine on kohustulik
Fail esitada originaalformaadis koos valemitega</t>
  </si>
  <si>
    <t>Nimetus</t>
  </si>
  <si>
    <t>Täiendõppe korraldaja</t>
  </si>
  <si>
    <t>Toimumise aeg</t>
  </si>
  <si>
    <t>Roll</t>
  </si>
  <si>
    <t>Lektor</t>
  </si>
  <si>
    <t>Õppe sisu</t>
  </si>
  <si>
    <t>Kestvus (ak/h)</t>
  </si>
  <si>
    <t>Maht (TP)</t>
  </si>
  <si>
    <t>Tunnistuse failinimi</t>
  </si>
  <si>
    <t>Nimi</t>
  </si>
  <si>
    <t>Kvalifikatsioon</t>
  </si>
  <si>
    <t>Koefitsent</t>
  </si>
  <si>
    <t>Kirjeldus</t>
  </si>
  <si>
    <t>Kuulaja</t>
  </si>
  <si>
    <t>Testid ja eksamid</t>
  </si>
  <si>
    <t>TP kokku:</t>
  </si>
  <si>
    <t>Iseseisvalt õpitud materjalide põhjal testide ja eksamite sooritamisele on TP arvestamise aluseks materjali maht ja sisu.</t>
  </si>
  <si>
    <t>Sooritamise aeg</t>
  </si>
  <si>
    <t>Materjali maht (lk)</t>
  </si>
  <si>
    <t>Materjali sisu</t>
  </si>
  <si>
    <t>Juhendamine ja publikatsioonid</t>
  </si>
  <si>
    <t>Pealkiri</t>
  </si>
  <si>
    <t>Avaldamise aeg</t>
  </si>
  <si>
    <t>Andmebaasi viide</t>
  </si>
  <si>
    <t>Töö liik</t>
  </si>
  <si>
    <t xml:space="preserve">LK </t>
  </si>
  <si>
    <t xml:space="preserve"> lektori kvalifikatsioon</t>
  </si>
  <si>
    <t>ülikooli või kõrgkooli professor</t>
  </si>
  <si>
    <t xml:space="preserve">ülikooli või kõrgkooli õppejõud (v.a professor); </t>
  </si>
  <si>
    <t>Eesti volitatud inseneri kutsega spetsialist</t>
  </si>
  <si>
    <t>diplomeeritud insener</t>
  </si>
  <si>
    <t>insener</t>
  </si>
  <si>
    <t xml:space="preserve">ÕS </t>
  </si>
  <si>
    <t xml:space="preserve"> õppuse sisu</t>
  </si>
  <si>
    <t>=XLOOKUP(H8,'Leht 2'!$B$9:$B$16,'Leht 2'!A3:B6'Leht 2'!$A$9:$A$16)</t>
  </si>
  <si>
    <t>aktuaalsete või perspektiivsete arvutusmeetodite sisu selgitamine</t>
  </si>
  <si>
    <t>projektijuhtimise meetodite selgitamine</t>
  </si>
  <si>
    <t>inseneritegevuse eri aspektide praktilise kogemuse üldistamine</t>
  </si>
  <si>
    <t>arvutusmeetodite üldpõhimõtete selgitamine</t>
  </si>
  <si>
    <t>projektijuhtimise ja inseneritegevuse praktilise kogemuse esitamine</t>
  </si>
  <si>
    <t>toote tutvustus, ettevõtte erialaseminar jm;</t>
  </si>
  <si>
    <t>Publiktasiooni juhtivautor</t>
  </si>
  <si>
    <t>Publikatsiooni kaasautor</t>
  </si>
  <si>
    <t>Rakenduskõrgharidus või bakalaureuse lõputöö</t>
  </si>
  <si>
    <t>Magistritöö</t>
  </si>
  <si>
    <t>Doktoritöö</t>
  </si>
  <si>
    <t>Testi ja eksamid</t>
  </si>
  <si>
    <t xml:space="preserve"> teadusajakirjas avaldatud publikatsioon</t>
  </si>
  <si>
    <t>standardid, juhendid</t>
  </si>
  <si>
    <t>muu erialane materjal</t>
  </si>
  <si>
    <t>Arvestus vastavalt Kutsestandardi Lisale 2 - Täiendusõppe arvestuse juhend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</si>
</sst>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name val="Arial"/>
      <family val="2"/>
      <charset val="1"/>
    </font>
    <font>
      <sz val="12"/>
      <name val="Arial"/>
      <family val="2"/>
      <charset val="1"/>
    </font>
    <font>
      <i/>
      <sz val="11"/>
      <name val="Arial"/>
      <family val="2"/>
      <charset val="1"/>
    </font>
    <font>
      <sz val="12"/>
      <name val="Times New Roman"/>
      <family val="1"/>
      <charset val="1"/>
    </font>
    <font>
      <b/>
      <sz val="12"/>
      <name val="Arial"/>
      <family val="2"/>
      <charset val="1"/>
    </font>
    <font>
      <b/>
      <sz val="10"/>
      <name val="Arial"/>
      <family val="2"/>
      <charset val="1"/>
    </font>
    <font>
      <sz val="10"/>
      <color rgb="FFFF0000"/>
      <name val="Arial"/>
      <family val="2"/>
      <charset val="1"/>
    </font>
    <font>
      <sz val="16"/>
      <name val="Arial"/>
      <family val="2"/>
      <charset val="1"/>
    </font>
    <font>
      <sz val="12"/>
      <color rgb="FF000000"/>
      <name val="Arial"/>
      <family val="2"/>
      <charset val="1"/>
    </font>
  </fonts>
  <fills count="3">
    <fill>
      <patternFill patternType="none"/>
    </fill>
    <fill>
      <patternFill patternType="gray125"/>
    </fill>
    <fill>
      <patternFill patternType="solid">
        <fgColor rgb="FFDAE9F7"/>
        <bgColor rgb="FFCCFFFF"/>
      </patternFill>
    </fill>
  </fills>
  <borders count="9">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right/>
      <top/>
      <bottom style="hair">
        <color auto="1"/>
      </bottom>
      <diagonal/>
    </border>
    <border>
      <left/>
      <right style="hair">
        <color auto="1"/>
      </right>
      <top/>
      <bottom/>
      <diagonal/>
    </border>
    <border>
      <left/>
      <right style="hair">
        <color auto="1"/>
      </right>
      <top/>
      <bottom style="hair">
        <color auto="1"/>
      </bottom>
      <diagonal/>
    </border>
    <border>
      <left style="hair">
        <color auto="1"/>
      </left>
      <right/>
      <top/>
      <bottom/>
      <diagonal/>
    </border>
    <border>
      <left style="hair">
        <color auto="1"/>
      </left>
      <right/>
      <top/>
      <bottom style="hair">
        <color auto="1"/>
      </bottom>
      <diagonal/>
    </border>
    <border>
      <left style="hair">
        <color auto="1"/>
      </left>
      <right style="hair">
        <color auto="1"/>
      </right>
      <top/>
      <bottom/>
      <diagonal/>
    </border>
  </borders>
  <cellStyleXfs count="1">
    <xf numFmtId="0" fontId="0" fillId="0" borderId="0"/>
  </cellStyleXfs>
  <cellXfs count="27">
    <xf numFmtId="0" fontId="0" fillId="0" borderId="0" xfId="0"/>
    <xf numFmtId="0" fontId="2" fillId="2" borderId="2" xfId="0" applyFont="1" applyFill="1" applyBorder="1" applyAlignment="1">
      <alignment wrapText="1"/>
    </xf>
    <xf numFmtId="0" fontId="1" fillId="0" borderId="0" xfId="0" applyFont="1"/>
    <xf numFmtId="0" fontId="3" fillId="0" borderId="1" xfId="0" applyFont="1" applyBorder="1" applyAlignment="1">
      <alignment horizontal="left" wrapText="1"/>
    </xf>
    <xf numFmtId="0" fontId="3" fillId="0" borderId="1" xfId="0" applyFont="1" applyBorder="1" applyAlignment="1">
      <alignment horizontal="justify" wrapText="1"/>
    </xf>
    <xf numFmtId="0" fontId="3" fillId="0" borderId="1" xfId="0" applyFont="1" applyBorder="1" applyAlignment="1">
      <alignment horizontal="center"/>
    </xf>
    <xf numFmtId="0" fontId="4" fillId="0" borderId="0" xfId="0" applyFont="1"/>
    <xf numFmtId="0" fontId="5" fillId="0" borderId="0" xfId="0" applyFont="1"/>
    <xf numFmtId="0" fontId="2" fillId="2" borderId="1" xfId="0" applyFont="1" applyFill="1" applyBorder="1" applyAlignment="1">
      <alignment wrapText="1"/>
    </xf>
    <xf numFmtId="0" fontId="6" fillId="0" borderId="0" xfId="0" applyFont="1"/>
    <xf numFmtId="0" fontId="7" fillId="0" borderId="0" xfId="0" applyFont="1"/>
    <xf numFmtId="0" fontId="8" fillId="0" borderId="0" xfId="0" applyFont="1"/>
    <xf numFmtId="0" fontId="0" fillId="0" borderId="0" xfId="0" applyAlignment="1">
      <alignment horizontal="center"/>
    </xf>
    <xf numFmtId="0" fontId="3" fillId="0" borderId="1" xfId="0" applyFont="1" applyBorder="1" applyAlignment="1">
      <alignment horizontal="center" wrapText="1"/>
    </xf>
    <xf numFmtId="0" fontId="2" fillId="2" borderId="1" xfId="0" applyFont="1" applyFill="1" applyBorder="1" applyAlignment="1">
      <alignment horizontal="left" wrapText="1"/>
    </xf>
    <xf numFmtId="0" fontId="2" fillId="2" borderId="2" xfId="0" applyFont="1" applyFill="1" applyBorder="1" applyAlignment="1">
      <alignment wrapText="1"/>
    </xf>
    <xf numFmtId="0" fontId="1" fillId="0" borderId="3" xfId="0" applyFont="1" applyBorder="1" applyAlignment="1">
      <alignment horizontal="left" wrapText="1"/>
    </xf>
    <xf numFmtId="0" fontId="2" fillId="2" borderId="1" xfId="0" applyFont="1" applyFill="1" applyBorder="1" applyAlignment="1">
      <alignment wrapText="1"/>
    </xf>
    <xf numFmtId="0" fontId="1" fillId="0" borderId="0" xfId="0" applyFont="1" applyAlignment="1">
      <alignment horizontal="left" wrapText="1"/>
    </xf>
    <xf numFmtId="0" fontId="2" fillId="2" borderId="0" xfId="0" applyFont="1" applyFill="1" applyAlignment="1">
      <alignment horizontal="left" wrapText="1"/>
    </xf>
    <xf numFmtId="0" fontId="2" fillId="2" borderId="3" xfId="0" applyFont="1" applyFill="1" applyBorder="1" applyAlignment="1">
      <alignment horizontal="left" wrapText="1"/>
    </xf>
    <xf numFmtId="0" fontId="2" fillId="2" borderId="4" xfId="0" applyFont="1" applyFill="1" applyBorder="1" applyAlignment="1">
      <alignment horizontal="left" wrapText="1"/>
    </xf>
    <xf numFmtId="0" fontId="2" fillId="2" borderId="5" xfId="0" applyFont="1" applyFill="1" applyBorder="1" applyAlignment="1">
      <alignment horizontal="left" wrapText="1"/>
    </xf>
    <xf numFmtId="0" fontId="2" fillId="2" borderId="6" xfId="0" applyFont="1" applyFill="1" applyBorder="1" applyAlignment="1">
      <alignment horizontal="center" wrapText="1"/>
    </xf>
    <xf numFmtId="0" fontId="2" fillId="2" borderId="7" xfId="0" applyFont="1" applyFill="1" applyBorder="1" applyAlignment="1">
      <alignment horizontal="center" wrapText="1"/>
    </xf>
    <xf numFmtId="0" fontId="2" fillId="2" borderId="2" xfId="0" applyFont="1" applyFill="1" applyBorder="1" applyAlignment="1">
      <alignment horizontal="left" wrapText="1"/>
    </xf>
    <xf numFmtId="0" fontId="2" fillId="2" borderId="8" xfId="0" applyFont="1" applyFill="1" applyBorder="1" applyAlignment="1">
      <alignment horizontal="left"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AE9F7"/>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9"/>
  <sheetViews>
    <sheetView tabSelected="1" view="pageBreakPreview" zoomScale="120" zoomScaleNormal="100" zoomScaleSheetLayoutView="120" zoomScalePageLayoutView="140" workbookViewId="0">
      <selection activeCell="A2" sqref="A2"/>
    </sheetView>
  </sheetViews>
  <sheetFormatPr defaultColWidth="11.5703125" defaultRowHeight="12.75" x14ac:dyDescent="0.2"/>
  <cols>
    <col min="1" max="1" width="39.28515625" customWidth="1"/>
    <col min="2" max="2" width="16.42578125" customWidth="1"/>
    <col min="3" max="3" width="15.140625" customWidth="1"/>
    <col min="4" max="4" width="12.85546875" customWidth="1"/>
    <col min="5" max="5" width="24.140625" customWidth="1"/>
    <col min="6" max="6" width="19.140625" customWidth="1"/>
    <col min="8" max="8" width="29.7109375" customWidth="1"/>
    <col min="9" max="9" width="10.140625" customWidth="1"/>
    <col min="12" max="12" width="30.85546875" customWidth="1"/>
  </cols>
  <sheetData>
    <row r="1" spans="1:12" ht="20.25" x14ac:dyDescent="0.3">
      <c r="A1" s="10" t="s">
        <v>0</v>
      </c>
    </row>
    <row r="2" spans="1:12" ht="15" x14ac:dyDescent="0.2">
      <c r="A2" s="2" t="s">
        <v>59</v>
      </c>
    </row>
    <row r="3" spans="1:12" ht="15" x14ac:dyDescent="0.2">
      <c r="A3" s="2" t="s">
        <v>1</v>
      </c>
      <c r="B3" s="2"/>
    </row>
    <row r="4" spans="1:12" ht="15" x14ac:dyDescent="0.2">
      <c r="A4" s="2" t="s">
        <v>2</v>
      </c>
      <c r="B4" s="11">
        <f>SUM(K:K)</f>
        <v>0</v>
      </c>
    </row>
    <row r="5" spans="1:12" ht="15" x14ac:dyDescent="0.2">
      <c r="A5" s="2" t="s">
        <v>3</v>
      </c>
      <c r="B5" s="2">
        <f>'Testid ja eksamid'!B3</f>
        <v>0</v>
      </c>
    </row>
    <row r="6" spans="1:12" ht="15" x14ac:dyDescent="0.2">
      <c r="A6" s="2" t="s">
        <v>4</v>
      </c>
      <c r="B6" s="2">
        <f>'Juhendamine ja publikatsioonid'!B3</f>
        <v>0</v>
      </c>
      <c r="C6" t="s">
        <v>5</v>
      </c>
    </row>
    <row r="7" spans="1:12" ht="15" x14ac:dyDescent="0.2">
      <c r="A7" s="2" t="s">
        <v>6</v>
      </c>
      <c r="B7" s="2">
        <f>SUM(B4:B6)</f>
        <v>0</v>
      </c>
    </row>
    <row r="8" spans="1:12" ht="15" x14ac:dyDescent="0.2">
      <c r="A8" s="2"/>
      <c r="B8" s="2"/>
    </row>
    <row r="9" spans="1:12" ht="20.25" x14ac:dyDescent="0.3">
      <c r="A9" s="10" t="s">
        <v>7</v>
      </c>
      <c r="B9" s="9"/>
    </row>
    <row r="10" spans="1:12" ht="50.25" customHeight="1" x14ac:dyDescent="0.2">
      <c r="A10" s="16" t="s">
        <v>8</v>
      </c>
      <c r="B10" s="16"/>
      <c r="C10" s="16"/>
      <c r="D10" s="16"/>
      <c r="E10" s="16"/>
      <c r="F10" s="16"/>
      <c r="G10" s="16"/>
      <c r="H10" s="16"/>
      <c r="I10" s="16"/>
      <c r="J10" s="16"/>
      <c r="K10" s="16"/>
      <c r="L10" s="16"/>
    </row>
    <row r="11" spans="1:12" ht="39" customHeight="1" x14ac:dyDescent="0.2">
      <c r="A11" s="17" t="s">
        <v>9</v>
      </c>
      <c r="B11" s="15" t="s">
        <v>10</v>
      </c>
      <c r="C11" s="15" t="s">
        <v>11</v>
      </c>
      <c r="D11" s="15" t="s">
        <v>12</v>
      </c>
      <c r="E11" s="15" t="s">
        <v>13</v>
      </c>
      <c r="F11" s="15"/>
      <c r="G11" s="15"/>
      <c r="H11" s="14" t="s">
        <v>14</v>
      </c>
      <c r="I11" s="14"/>
      <c r="J11" s="15" t="s">
        <v>15</v>
      </c>
      <c r="K11" s="15" t="s">
        <v>16</v>
      </c>
      <c r="L11" s="15" t="s">
        <v>17</v>
      </c>
    </row>
    <row r="12" spans="1:12" ht="28.5" x14ac:dyDescent="0.2">
      <c r="A12" s="17"/>
      <c r="B12" s="15"/>
      <c r="C12" s="15"/>
      <c r="D12" s="15"/>
      <c r="E12" s="1" t="s">
        <v>18</v>
      </c>
      <c r="F12" s="1" t="s">
        <v>19</v>
      </c>
      <c r="G12" s="1" t="s">
        <v>20</v>
      </c>
      <c r="H12" s="1" t="s">
        <v>21</v>
      </c>
      <c r="I12" s="1" t="s">
        <v>20</v>
      </c>
      <c r="J12" s="15"/>
      <c r="K12" s="15"/>
      <c r="L12" s="15"/>
    </row>
    <row r="13" spans="1:12" ht="15.75" x14ac:dyDescent="0.25">
      <c r="A13" s="3"/>
      <c r="B13" s="4"/>
      <c r="C13" s="4"/>
      <c r="D13" s="4" t="s">
        <v>22</v>
      </c>
      <c r="E13" s="4"/>
      <c r="F13" s="3"/>
      <c r="G13" s="5">
        <f>_xlfn.XLOOKUP(F13,'Leht 2'!$B$2:$B$7,'Leht 2'!$A$2:$A$7)</f>
        <v>0</v>
      </c>
      <c r="H13" s="3"/>
      <c r="I13" s="5">
        <f>_xlfn.XLOOKUP(H13,'Leht 2'!$B$9:$B$16,'Leht 2'!$A$9:$A$16)</f>
        <v>0</v>
      </c>
      <c r="J13" s="5">
        <v>0.5</v>
      </c>
      <c r="K13" s="5">
        <v>0</v>
      </c>
      <c r="L13" s="4"/>
    </row>
    <row r="14" spans="1:12" ht="15.75" x14ac:dyDescent="0.25">
      <c r="A14" s="4"/>
      <c r="B14" s="4"/>
      <c r="C14" s="4"/>
      <c r="D14" s="4" t="s">
        <v>22</v>
      </c>
      <c r="E14" s="4"/>
      <c r="F14" s="3"/>
      <c r="G14" s="5">
        <f>_xlfn.XLOOKUP(F14,'Leht 2'!$B$2:$B$7,'Leht 2'!$A$2:$A$7)</f>
        <v>0</v>
      </c>
      <c r="H14" s="3"/>
      <c r="I14" s="5">
        <f>_xlfn.XLOOKUP(H14,'Leht 2'!$B$9:$B$16,'Leht 2'!$A$9:$A$16)</f>
        <v>0</v>
      </c>
      <c r="J14" s="5">
        <v>1.5</v>
      </c>
      <c r="K14" s="5">
        <v>0</v>
      </c>
      <c r="L14" s="4"/>
    </row>
    <row r="15" spans="1:12" ht="15.75" x14ac:dyDescent="0.25">
      <c r="A15" s="4"/>
      <c r="B15" s="4"/>
      <c r="C15" s="4"/>
      <c r="D15" s="4" t="s">
        <v>22</v>
      </c>
      <c r="E15" s="4"/>
      <c r="F15" s="3"/>
      <c r="G15" s="5">
        <f>_xlfn.XLOOKUP(F15,'Leht 2'!$B$2:$B$7,'Leht 2'!$A$2:$A$7)</f>
        <v>0</v>
      </c>
      <c r="H15" s="3"/>
      <c r="I15" s="5">
        <f>_xlfn.XLOOKUP(H15,'Leht 2'!$B$9:$B$16,'Leht 2'!$A$9:$A$16)</f>
        <v>0</v>
      </c>
      <c r="J15" s="5">
        <v>2.5</v>
      </c>
      <c r="K15" s="5">
        <f t="shared" ref="K15:K38" si="0">G15*I15*J15</f>
        <v>0</v>
      </c>
      <c r="L15" s="4"/>
    </row>
    <row r="16" spans="1:12" ht="15.75" x14ac:dyDescent="0.25">
      <c r="A16" s="4"/>
      <c r="B16" s="4"/>
      <c r="C16" s="4"/>
      <c r="D16" s="4" t="s">
        <v>22</v>
      </c>
      <c r="E16" s="4"/>
      <c r="F16" s="3"/>
      <c r="G16" s="5">
        <f>_xlfn.XLOOKUP(F16,'Leht 2'!$B$2:$B$7,'Leht 2'!$A$2:$A$7)</f>
        <v>0</v>
      </c>
      <c r="H16" s="3"/>
      <c r="I16" s="5">
        <f>_xlfn.XLOOKUP(H16,'Leht 2'!$B$9:$B$16,'Leht 2'!$A$9:$A$16)</f>
        <v>0</v>
      </c>
      <c r="J16" s="5">
        <v>3.5</v>
      </c>
      <c r="K16" s="5">
        <f t="shared" si="0"/>
        <v>0</v>
      </c>
      <c r="L16" s="4"/>
    </row>
    <row r="17" spans="1:12" ht="15.75" x14ac:dyDescent="0.25">
      <c r="A17" s="4"/>
      <c r="B17" s="4"/>
      <c r="C17" s="4"/>
      <c r="D17" s="4" t="s">
        <v>22</v>
      </c>
      <c r="E17" s="4"/>
      <c r="F17" s="3"/>
      <c r="G17" s="5">
        <f>_xlfn.XLOOKUP(F17,'Leht 2'!$B$2:$B$7,'Leht 2'!$A$2:$A$7)</f>
        <v>0</v>
      </c>
      <c r="H17" s="3"/>
      <c r="I17" s="5">
        <f>_xlfn.XLOOKUP(H17,'Leht 2'!$B$9:$B$16,'Leht 2'!$A$9:$A$16)</f>
        <v>0</v>
      </c>
      <c r="J17" s="5">
        <v>4.5</v>
      </c>
      <c r="K17" s="5">
        <f t="shared" si="0"/>
        <v>0</v>
      </c>
      <c r="L17" s="4"/>
    </row>
    <row r="18" spans="1:12" ht="15.75" x14ac:dyDescent="0.25">
      <c r="A18" s="4"/>
      <c r="B18" s="4"/>
      <c r="C18" s="4"/>
      <c r="D18" s="4" t="s">
        <v>22</v>
      </c>
      <c r="E18" s="4"/>
      <c r="F18" s="3"/>
      <c r="G18" s="5">
        <f>_xlfn.XLOOKUP(F18,'Leht 2'!$B$2:$B$7,'Leht 2'!$A$2:$A$7)</f>
        <v>0</v>
      </c>
      <c r="H18" s="3"/>
      <c r="I18" s="5">
        <f>_xlfn.XLOOKUP(H18,'Leht 2'!$B$9:$B$16,'Leht 2'!$A$9:$A$16)</f>
        <v>0</v>
      </c>
      <c r="J18" s="5">
        <v>5.5</v>
      </c>
      <c r="K18" s="5">
        <f t="shared" si="0"/>
        <v>0</v>
      </c>
      <c r="L18" s="4"/>
    </row>
    <row r="19" spans="1:12" ht="15.75" x14ac:dyDescent="0.25">
      <c r="A19" s="4"/>
      <c r="B19" s="4"/>
      <c r="C19" s="4"/>
      <c r="D19" s="4" t="s">
        <v>22</v>
      </c>
      <c r="E19" s="4"/>
      <c r="F19" s="3"/>
      <c r="G19" s="5">
        <f>_xlfn.XLOOKUP(F19,'Leht 2'!$B$2:$B$7,'Leht 2'!$A$2:$A$7)</f>
        <v>0</v>
      </c>
      <c r="H19" s="3"/>
      <c r="I19" s="5">
        <f>_xlfn.XLOOKUP(H19,'Leht 2'!$B$9:$B$16,'Leht 2'!$A$9:$A$16)</f>
        <v>0</v>
      </c>
      <c r="J19" s="5">
        <v>6.5</v>
      </c>
      <c r="K19" s="5">
        <f t="shared" si="0"/>
        <v>0</v>
      </c>
      <c r="L19" s="4"/>
    </row>
    <row r="20" spans="1:12" ht="15.75" x14ac:dyDescent="0.25">
      <c r="A20" s="4"/>
      <c r="B20" s="4"/>
      <c r="C20" s="4"/>
      <c r="D20" s="4" t="s">
        <v>22</v>
      </c>
      <c r="E20" s="4"/>
      <c r="F20" s="3"/>
      <c r="G20" s="5">
        <f>_xlfn.XLOOKUP(F20,'Leht 2'!$B$2:$B$7,'Leht 2'!$A$2:$A$7)</f>
        <v>0</v>
      </c>
      <c r="H20" s="3"/>
      <c r="I20" s="5">
        <f>_xlfn.XLOOKUP(H20,'Leht 2'!$B$9:$B$16,'Leht 2'!$A$9:$A$16)</f>
        <v>0</v>
      </c>
      <c r="J20" s="5">
        <v>7.5</v>
      </c>
      <c r="K20" s="5">
        <f t="shared" si="0"/>
        <v>0</v>
      </c>
      <c r="L20" s="4"/>
    </row>
    <row r="21" spans="1:12" ht="15.75" x14ac:dyDescent="0.25">
      <c r="A21" s="4"/>
      <c r="B21" s="4"/>
      <c r="C21" s="4"/>
      <c r="D21" s="4" t="s">
        <v>22</v>
      </c>
      <c r="E21" s="4"/>
      <c r="F21" s="3"/>
      <c r="G21" s="5">
        <f>_xlfn.XLOOKUP(F21,'Leht 2'!$B$2:$B$7,'Leht 2'!$A$2:$A$7)</f>
        <v>0</v>
      </c>
      <c r="H21" s="3"/>
      <c r="I21" s="5">
        <f>_xlfn.XLOOKUP(H21,'Leht 2'!$B$9:$B$16,'Leht 2'!$A$9:$A$16)</f>
        <v>0</v>
      </c>
      <c r="J21" s="5">
        <v>8.5</v>
      </c>
      <c r="K21" s="5">
        <f t="shared" si="0"/>
        <v>0</v>
      </c>
      <c r="L21" s="4"/>
    </row>
    <row r="22" spans="1:12" ht="15.75" x14ac:dyDescent="0.25">
      <c r="A22" s="4"/>
      <c r="B22" s="4"/>
      <c r="C22" s="4"/>
      <c r="D22" s="4" t="s">
        <v>22</v>
      </c>
      <c r="E22" s="4"/>
      <c r="F22" s="3"/>
      <c r="G22" s="5">
        <f>_xlfn.XLOOKUP(F22,'Leht 2'!$B$2:$B$7,'Leht 2'!$A$2:$A$7)</f>
        <v>0</v>
      </c>
      <c r="H22" s="3"/>
      <c r="I22" s="5">
        <f>_xlfn.XLOOKUP(H22,'Leht 2'!$B$9:$B$16,'Leht 2'!$A$9:$A$16)</f>
        <v>0</v>
      </c>
      <c r="J22" s="5">
        <v>9.5</v>
      </c>
      <c r="K22" s="5">
        <f t="shared" si="0"/>
        <v>0</v>
      </c>
      <c r="L22" s="4"/>
    </row>
    <row r="23" spans="1:12" ht="15.75" x14ac:dyDescent="0.25">
      <c r="A23" s="4"/>
      <c r="B23" s="4"/>
      <c r="C23" s="4"/>
      <c r="D23" s="4" t="s">
        <v>22</v>
      </c>
      <c r="E23" s="4"/>
      <c r="F23" s="3"/>
      <c r="G23" s="5">
        <f>_xlfn.XLOOKUP(F23,'Leht 2'!$B$2:$B$7,'Leht 2'!$A$2:$A$7)</f>
        <v>0</v>
      </c>
      <c r="H23" s="3"/>
      <c r="I23" s="5">
        <f>_xlfn.XLOOKUP(H23,'Leht 2'!$B$9:$B$16,'Leht 2'!$A$9:$A$16)</f>
        <v>0</v>
      </c>
      <c r="J23" s="5">
        <v>10.5</v>
      </c>
      <c r="K23" s="5">
        <f t="shared" si="0"/>
        <v>0</v>
      </c>
      <c r="L23" s="4"/>
    </row>
    <row r="24" spans="1:12" ht="15.75" x14ac:dyDescent="0.25">
      <c r="A24" s="4"/>
      <c r="B24" s="4"/>
      <c r="C24" s="4"/>
      <c r="D24" s="4" t="s">
        <v>22</v>
      </c>
      <c r="E24" s="4"/>
      <c r="F24" s="3"/>
      <c r="G24" s="5">
        <f>_xlfn.XLOOKUP(F24,'Leht 2'!$B$2:$B$7,'Leht 2'!$A$2:$A$7)</f>
        <v>0</v>
      </c>
      <c r="H24" s="3"/>
      <c r="I24" s="5">
        <f>_xlfn.XLOOKUP(H24,'Leht 2'!$B$9:$B$16,'Leht 2'!$A$9:$A$16)</f>
        <v>0</v>
      </c>
      <c r="J24" s="5">
        <v>11.5</v>
      </c>
      <c r="K24" s="5">
        <f t="shared" si="0"/>
        <v>0</v>
      </c>
      <c r="L24" s="4"/>
    </row>
    <row r="25" spans="1:12" ht="15.75" x14ac:dyDescent="0.25">
      <c r="A25" s="4"/>
      <c r="B25" s="4"/>
      <c r="C25" s="4"/>
      <c r="D25" s="4" t="s">
        <v>22</v>
      </c>
      <c r="E25" s="4"/>
      <c r="F25" s="3"/>
      <c r="G25" s="5">
        <f>_xlfn.XLOOKUP(F25,'Leht 2'!$B$2:$B$7,'Leht 2'!$A$2:$A$7)</f>
        <v>0</v>
      </c>
      <c r="H25" s="3"/>
      <c r="I25" s="5">
        <f>_xlfn.XLOOKUP(H25,'Leht 2'!$B$9:$B$16,'Leht 2'!$A$9:$A$16)</f>
        <v>0</v>
      </c>
      <c r="J25" s="5">
        <v>12.5</v>
      </c>
      <c r="K25" s="5">
        <f t="shared" si="0"/>
        <v>0</v>
      </c>
      <c r="L25" s="4"/>
    </row>
    <row r="26" spans="1:12" ht="15.75" x14ac:dyDescent="0.25">
      <c r="A26" s="4"/>
      <c r="B26" s="4"/>
      <c r="C26" s="4"/>
      <c r="D26" s="4" t="s">
        <v>22</v>
      </c>
      <c r="E26" s="4"/>
      <c r="F26" s="3"/>
      <c r="G26" s="5">
        <f>_xlfn.XLOOKUP(F26,'Leht 2'!$B$2:$B$7,'Leht 2'!$A$2:$A$7)</f>
        <v>0</v>
      </c>
      <c r="H26" s="3"/>
      <c r="I26" s="5">
        <f>_xlfn.XLOOKUP(H26,'Leht 2'!$B$9:$B$16,'Leht 2'!$A$9:$A$16)</f>
        <v>0</v>
      </c>
      <c r="J26" s="5">
        <v>13.5</v>
      </c>
      <c r="K26" s="5">
        <f t="shared" si="0"/>
        <v>0</v>
      </c>
      <c r="L26" s="4"/>
    </row>
    <row r="27" spans="1:12" ht="15.75" x14ac:dyDescent="0.25">
      <c r="A27" s="4"/>
      <c r="B27" s="4"/>
      <c r="C27" s="4"/>
      <c r="D27" s="4" t="s">
        <v>22</v>
      </c>
      <c r="E27" s="4"/>
      <c r="F27" s="3"/>
      <c r="G27" s="5">
        <f>_xlfn.XLOOKUP(F27,'Leht 2'!$B$2:$B$7,'Leht 2'!$A$2:$A$7)</f>
        <v>0</v>
      </c>
      <c r="H27" s="3"/>
      <c r="I27" s="5">
        <f>_xlfn.XLOOKUP(H27,'Leht 2'!$B$9:$B$16,'Leht 2'!$A$9:$A$16)</f>
        <v>0</v>
      </c>
      <c r="J27" s="5">
        <v>14.5</v>
      </c>
      <c r="K27" s="5">
        <f t="shared" si="0"/>
        <v>0</v>
      </c>
      <c r="L27" s="4"/>
    </row>
    <row r="28" spans="1:12" ht="15.75" x14ac:dyDescent="0.25">
      <c r="A28" s="4"/>
      <c r="B28" s="4"/>
      <c r="C28" s="4"/>
      <c r="D28" s="4" t="s">
        <v>22</v>
      </c>
      <c r="E28" s="4"/>
      <c r="F28" s="3"/>
      <c r="G28" s="5">
        <f>_xlfn.XLOOKUP(F28,'Leht 2'!$B$2:$B$7,'Leht 2'!$A$2:$A$7)</f>
        <v>0</v>
      </c>
      <c r="H28" s="3"/>
      <c r="I28" s="5">
        <f>_xlfn.XLOOKUP(H28,'Leht 2'!$B$9:$B$16,'Leht 2'!$A$9:$A$16)</f>
        <v>0</v>
      </c>
      <c r="J28" s="5">
        <v>15.5</v>
      </c>
      <c r="K28" s="5">
        <f t="shared" si="0"/>
        <v>0</v>
      </c>
      <c r="L28" s="4"/>
    </row>
    <row r="29" spans="1:12" ht="15.75" x14ac:dyDescent="0.25">
      <c r="A29" s="4"/>
      <c r="B29" s="4"/>
      <c r="C29" s="4"/>
      <c r="D29" s="4" t="s">
        <v>22</v>
      </c>
      <c r="E29" s="4"/>
      <c r="F29" s="3"/>
      <c r="G29" s="5">
        <f>_xlfn.XLOOKUP(F29,'Leht 2'!$B$2:$B$7,'Leht 2'!$A$2:$A$7)</f>
        <v>0</v>
      </c>
      <c r="H29" s="3"/>
      <c r="I29" s="5">
        <f>_xlfn.XLOOKUP(H29,'Leht 2'!$B$9:$B$16,'Leht 2'!$A$9:$A$16)</f>
        <v>0</v>
      </c>
      <c r="J29" s="5">
        <v>16.5</v>
      </c>
      <c r="K29" s="5">
        <f t="shared" si="0"/>
        <v>0</v>
      </c>
      <c r="L29" s="4"/>
    </row>
    <row r="30" spans="1:12" ht="15.75" x14ac:dyDescent="0.25">
      <c r="A30" s="4"/>
      <c r="B30" s="4"/>
      <c r="C30" s="4"/>
      <c r="D30" s="4" t="s">
        <v>22</v>
      </c>
      <c r="E30" s="4"/>
      <c r="F30" s="3"/>
      <c r="G30" s="5">
        <f>_xlfn.XLOOKUP(F30,'Leht 2'!$B$2:$B$7,'Leht 2'!$A$2:$A$7)</f>
        <v>0</v>
      </c>
      <c r="H30" s="3"/>
      <c r="I30" s="5">
        <f>_xlfn.XLOOKUP(H30,'Leht 2'!$B$9:$B$16,'Leht 2'!$A$9:$A$16)</f>
        <v>0</v>
      </c>
      <c r="J30" s="5">
        <v>17.5</v>
      </c>
      <c r="K30" s="5">
        <f t="shared" si="0"/>
        <v>0</v>
      </c>
      <c r="L30" s="4"/>
    </row>
    <row r="31" spans="1:12" ht="15.75" x14ac:dyDescent="0.25">
      <c r="A31" s="4"/>
      <c r="B31" s="4"/>
      <c r="C31" s="4"/>
      <c r="D31" s="4" t="s">
        <v>22</v>
      </c>
      <c r="E31" s="4"/>
      <c r="F31" s="3"/>
      <c r="G31" s="5">
        <f>_xlfn.XLOOKUP(F31,'Leht 2'!$B$2:$B$7,'Leht 2'!$A$2:$A$7)</f>
        <v>0</v>
      </c>
      <c r="H31" s="3"/>
      <c r="I31" s="5">
        <f>_xlfn.XLOOKUP(H31,'Leht 2'!$B$9:$B$16,'Leht 2'!$A$9:$A$16)</f>
        <v>0</v>
      </c>
      <c r="J31" s="5">
        <v>18.5</v>
      </c>
      <c r="K31" s="5">
        <f t="shared" si="0"/>
        <v>0</v>
      </c>
      <c r="L31" s="4"/>
    </row>
    <row r="32" spans="1:12" ht="15.75" x14ac:dyDescent="0.25">
      <c r="A32" s="4"/>
      <c r="B32" s="4"/>
      <c r="C32" s="4"/>
      <c r="D32" s="4" t="s">
        <v>22</v>
      </c>
      <c r="E32" s="4"/>
      <c r="F32" s="3"/>
      <c r="G32" s="5">
        <f>_xlfn.XLOOKUP(F32,'Leht 2'!$B$2:$B$7,'Leht 2'!$A$2:$A$7)</f>
        <v>0</v>
      </c>
      <c r="H32" s="3"/>
      <c r="I32" s="5">
        <f>_xlfn.XLOOKUP(H32,'Leht 2'!$B$9:$B$16,'Leht 2'!$A$9:$A$16)</f>
        <v>0</v>
      </c>
      <c r="J32" s="5">
        <v>19.5</v>
      </c>
      <c r="K32" s="5">
        <f t="shared" si="0"/>
        <v>0</v>
      </c>
      <c r="L32" s="4"/>
    </row>
    <row r="33" spans="1:12" ht="15.75" x14ac:dyDescent="0.25">
      <c r="A33" s="4"/>
      <c r="B33" s="4"/>
      <c r="C33" s="4"/>
      <c r="D33" s="4" t="s">
        <v>22</v>
      </c>
      <c r="E33" s="4"/>
      <c r="F33" s="3"/>
      <c r="G33" s="5">
        <f>_xlfn.XLOOKUP(F33,'Leht 2'!$B$2:$B$7,'Leht 2'!$A$2:$A$7)</f>
        <v>0</v>
      </c>
      <c r="H33" s="3"/>
      <c r="I33" s="5">
        <f>_xlfn.XLOOKUP(H33,'Leht 2'!$B$9:$B$16,'Leht 2'!$A$9:$A$16)</f>
        <v>0</v>
      </c>
      <c r="J33" s="5">
        <v>20.5</v>
      </c>
      <c r="K33" s="5">
        <f t="shared" si="0"/>
        <v>0</v>
      </c>
      <c r="L33" s="4"/>
    </row>
    <row r="34" spans="1:12" ht="15.75" x14ac:dyDescent="0.25">
      <c r="A34" s="4"/>
      <c r="B34" s="4"/>
      <c r="C34" s="4"/>
      <c r="D34" s="4" t="s">
        <v>22</v>
      </c>
      <c r="E34" s="4"/>
      <c r="F34" s="3"/>
      <c r="G34" s="5">
        <f>_xlfn.XLOOKUP(F34,'Leht 2'!$B$2:$B$7,'Leht 2'!$A$2:$A$7)</f>
        <v>0</v>
      </c>
      <c r="H34" s="3"/>
      <c r="I34" s="5">
        <f>_xlfn.XLOOKUP(H34,'Leht 2'!$B$9:$B$16,'Leht 2'!$A$9:$A$16)</f>
        <v>0</v>
      </c>
      <c r="J34" s="5">
        <v>21.5</v>
      </c>
      <c r="K34" s="5">
        <f t="shared" si="0"/>
        <v>0</v>
      </c>
      <c r="L34" s="4"/>
    </row>
    <row r="35" spans="1:12" ht="15.75" x14ac:dyDescent="0.25">
      <c r="A35" s="4"/>
      <c r="B35" s="4"/>
      <c r="C35" s="4"/>
      <c r="D35" s="4" t="s">
        <v>22</v>
      </c>
      <c r="E35" s="4"/>
      <c r="F35" s="3"/>
      <c r="G35" s="5">
        <f>_xlfn.XLOOKUP(F35,'Leht 2'!$B$2:$B$7,'Leht 2'!$A$2:$A$7)</f>
        <v>0</v>
      </c>
      <c r="H35" s="3"/>
      <c r="I35" s="5">
        <f>_xlfn.XLOOKUP(H35,'Leht 2'!$B$9:$B$16,'Leht 2'!$A$9:$A$16)</f>
        <v>0</v>
      </c>
      <c r="J35" s="5">
        <v>22.5</v>
      </c>
      <c r="K35" s="5">
        <f t="shared" si="0"/>
        <v>0</v>
      </c>
      <c r="L35" s="4"/>
    </row>
    <row r="36" spans="1:12" ht="15.75" x14ac:dyDescent="0.25">
      <c r="A36" s="4"/>
      <c r="B36" s="4"/>
      <c r="C36" s="4"/>
      <c r="D36" s="4" t="s">
        <v>22</v>
      </c>
      <c r="E36" s="4"/>
      <c r="F36" s="3"/>
      <c r="G36" s="5">
        <f>_xlfn.XLOOKUP(F36,'Leht 2'!$B$2:$B$7,'Leht 2'!$A$2:$A$7)</f>
        <v>0</v>
      </c>
      <c r="H36" s="3"/>
      <c r="I36" s="5">
        <f>_xlfn.XLOOKUP(H36,'Leht 2'!$B$9:$B$16,'Leht 2'!$A$9:$A$16)</f>
        <v>0</v>
      </c>
      <c r="J36" s="5">
        <v>23.5</v>
      </c>
      <c r="K36" s="5">
        <f t="shared" si="0"/>
        <v>0</v>
      </c>
      <c r="L36" s="4"/>
    </row>
    <row r="37" spans="1:12" ht="15.75" x14ac:dyDescent="0.25">
      <c r="A37" s="4"/>
      <c r="B37" s="4"/>
      <c r="C37" s="4"/>
      <c r="D37" s="4" t="s">
        <v>22</v>
      </c>
      <c r="E37" s="4"/>
      <c r="F37" s="3"/>
      <c r="G37" s="5">
        <f>_xlfn.XLOOKUP(F37,'Leht 2'!$B$2:$B$7,'Leht 2'!$A$2:$A$7)</f>
        <v>0</v>
      </c>
      <c r="H37" s="3"/>
      <c r="I37" s="5">
        <f>_xlfn.XLOOKUP(H37,'Leht 2'!$B$9:$B$16,'Leht 2'!$A$9:$A$16)</f>
        <v>0</v>
      </c>
      <c r="J37" s="5">
        <v>24.5</v>
      </c>
      <c r="K37" s="5">
        <f t="shared" si="0"/>
        <v>0</v>
      </c>
      <c r="L37" s="4"/>
    </row>
    <row r="38" spans="1:12" ht="15.75" x14ac:dyDescent="0.25">
      <c r="A38" s="4"/>
      <c r="B38" s="4"/>
      <c r="C38" s="4"/>
      <c r="D38" s="4" t="s">
        <v>22</v>
      </c>
      <c r="E38" s="4"/>
      <c r="F38" s="3"/>
      <c r="G38" s="5">
        <f>_xlfn.XLOOKUP(F38,'Leht 2'!$B$2:$B$7,'Leht 2'!$A$2:$A$7)</f>
        <v>0</v>
      </c>
      <c r="H38" s="3"/>
      <c r="I38" s="5">
        <f>_xlfn.XLOOKUP(H38,'Leht 2'!$B$9:$B$16,'Leht 2'!$A$9:$A$16)</f>
        <v>0</v>
      </c>
      <c r="J38" s="5">
        <v>25.5</v>
      </c>
      <c r="K38" s="5">
        <f t="shared" si="0"/>
        <v>0</v>
      </c>
      <c r="L38" s="4"/>
    </row>
    <row r="39" spans="1:12" ht="15.75" x14ac:dyDescent="0.25">
      <c r="A39" s="6"/>
    </row>
  </sheetData>
  <mergeCells count="10">
    <mergeCell ref="H11:I11"/>
    <mergeCell ref="J11:J12"/>
    <mergeCell ref="K11:K12"/>
    <mergeCell ref="L11:L12"/>
    <mergeCell ref="A10:L10"/>
    <mergeCell ref="A11:A12"/>
    <mergeCell ref="B11:B12"/>
    <mergeCell ref="C11:C12"/>
    <mergeCell ref="D11:D12"/>
    <mergeCell ref="E11:G11"/>
  </mergeCells>
  <dataValidations count="1">
    <dataValidation type="list" operator="equal" allowBlank="1" showErrorMessage="1" sqref="D13:D38" xr:uid="{00000000-0002-0000-0000-000002000000}">
      <formula1>"Kuulaja,Lektor"</formula1>
      <formula2>0</formula2>
    </dataValidation>
  </dataValidations>
  <pageMargins left="0.78749999999999998" right="0.78749999999999998" top="1.0249999999999999" bottom="1.0249999999999999" header="0.78749999999999998" footer="0.78749999999999998"/>
  <pageSetup paperSize="9" scale="88" orientation="landscape" useFirstPageNumber="1" horizontalDpi="300" verticalDpi="300" r:id="rId1"/>
  <headerFooter>
    <oddHeader>&amp;C&amp;A</oddHeader>
    <oddFooter>&amp;CLehekülg &amp;P</oddFooter>
  </headerFooter>
  <extLst>
    <ext xmlns:x14="http://schemas.microsoft.com/office/spreadsheetml/2009/9/main" uri="{CCE6A557-97BC-4b89-ADB6-D9C93CAAB3DF}">
      <x14:dataValidations xmlns:xm="http://schemas.microsoft.com/office/excel/2006/main" count="2">
        <x14:dataValidation type="list" operator="equal" allowBlank="1" showErrorMessage="1" xr:uid="{00000000-0002-0000-0000-000000000000}">
          <x14:formula1>
            <xm:f>'Leht 2'!$B$2:$B$7</xm:f>
          </x14:formula1>
          <x14:formula2>
            <xm:f>0</xm:f>
          </x14:formula2>
          <xm:sqref>F13:F38</xm:sqref>
        </x14:dataValidation>
        <x14:dataValidation type="list" operator="equal" allowBlank="1" showErrorMessage="1" xr:uid="{00000000-0002-0000-0000-000001000000}">
          <x14:formula1>
            <xm:f>'Leht 2'!$B$9:$B$157</xm:f>
          </x14:formula1>
          <x14:formula2>
            <xm:f>0</xm:f>
          </x14:formula2>
          <xm:sqref>H13:H38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92BA9-4348-48EB-8747-74533DCE8ED7}">
  <dimension ref="A1:G16"/>
  <sheetViews>
    <sheetView workbookViewId="0">
      <selection activeCell="A3" sqref="A3"/>
    </sheetView>
  </sheetViews>
  <sheetFormatPr defaultRowHeight="12.75" x14ac:dyDescent="0.2"/>
  <cols>
    <col min="1" max="1" width="26" customWidth="1"/>
    <col min="2" max="2" width="12.140625" customWidth="1"/>
    <col min="3" max="3" width="24.28515625" customWidth="1"/>
    <col min="4" max="4" width="32" customWidth="1"/>
    <col min="5" max="5" width="10.85546875" customWidth="1"/>
    <col min="7" max="7" width="22.42578125" customWidth="1"/>
  </cols>
  <sheetData>
    <row r="1" spans="1:7" ht="20.25" x14ac:dyDescent="0.3">
      <c r="A1" s="10" t="s">
        <v>23</v>
      </c>
    </row>
    <row r="2" spans="1:7" ht="15" x14ac:dyDescent="0.2">
      <c r="A2" s="2" t="s">
        <v>1</v>
      </c>
      <c r="B2" s="11">
        <f>Koolitused!B3</f>
        <v>0</v>
      </c>
    </row>
    <row r="3" spans="1:7" ht="15" x14ac:dyDescent="0.2">
      <c r="A3" s="2" t="s">
        <v>24</v>
      </c>
      <c r="B3" s="11">
        <f>SUM(F:F)</f>
        <v>0</v>
      </c>
    </row>
    <row r="4" spans="1:7" ht="19.5" customHeight="1" x14ac:dyDescent="0.2">
      <c r="A4" s="18" t="s">
        <v>25</v>
      </c>
      <c r="B4" s="18"/>
      <c r="C4" s="18"/>
      <c r="D4" s="18"/>
      <c r="E4" s="18"/>
      <c r="F4" s="18"/>
      <c r="G4" s="18"/>
    </row>
    <row r="5" spans="1:7" ht="12.75" customHeight="1" x14ac:dyDescent="0.2">
      <c r="A5" s="19" t="s">
        <v>21</v>
      </c>
      <c r="B5" s="19" t="s">
        <v>26</v>
      </c>
      <c r="C5" s="21" t="s">
        <v>27</v>
      </c>
      <c r="D5" s="14" t="s">
        <v>28</v>
      </c>
      <c r="E5" s="14"/>
      <c r="F5" s="23" t="s">
        <v>16</v>
      </c>
      <c r="G5" s="25" t="s">
        <v>17</v>
      </c>
    </row>
    <row r="6" spans="1:7" ht="14.25" x14ac:dyDescent="0.2">
      <c r="A6" s="20"/>
      <c r="B6" s="20"/>
      <c r="C6" s="22"/>
      <c r="D6" s="1" t="s">
        <v>21</v>
      </c>
      <c r="E6" s="1" t="s">
        <v>20</v>
      </c>
      <c r="F6" s="24"/>
      <c r="G6" s="26"/>
    </row>
    <row r="7" spans="1:7" ht="12.75" customHeight="1" x14ac:dyDescent="0.25">
      <c r="A7" s="3"/>
      <c r="B7" s="4"/>
      <c r="C7" s="4"/>
      <c r="D7" s="4"/>
      <c r="E7" s="13">
        <f>_xlfn.XLOOKUP(D7,'Leht 2'!$B$27:$B$30,'Leht 2'!$A$27:$A$30)</f>
        <v>0</v>
      </c>
      <c r="F7" s="13">
        <f>C7/20*E7</f>
        <v>0</v>
      </c>
      <c r="G7" s="4"/>
    </row>
    <row r="8" spans="1:7" ht="15.75" x14ac:dyDescent="0.25">
      <c r="A8" s="4"/>
      <c r="B8" s="4"/>
      <c r="C8" s="4"/>
      <c r="D8" s="4"/>
      <c r="E8" s="13">
        <f>_xlfn.XLOOKUP(D8,'Leht 2'!$B$27:$B$30,'Leht 2'!$A$27:$A$30)</f>
        <v>0</v>
      </c>
      <c r="F8" s="13">
        <f t="shared" ref="F8:F15" si="0">C8/20*E8</f>
        <v>0</v>
      </c>
      <c r="G8" s="4"/>
    </row>
    <row r="9" spans="1:7" ht="15.75" x14ac:dyDescent="0.25">
      <c r="A9" s="4"/>
      <c r="B9" s="4"/>
      <c r="C9" s="4"/>
      <c r="D9" s="4"/>
      <c r="E9" s="13">
        <f>_xlfn.XLOOKUP(D9,'Leht 2'!$B$27:$B$30,'Leht 2'!$A$27:$A$30)</f>
        <v>0</v>
      </c>
      <c r="F9" s="13">
        <f t="shared" si="0"/>
        <v>0</v>
      </c>
      <c r="G9" s="4"/>
    </row>
    <row r="10" spans="1:7" ht="15.75" x14ac:dyDescent="0.25">
      <c r="A10" s="3"/>
      <c r="B10" s="4"/>
      <c r="C10" s="4"/>
      <c r="D10" s="4"/>
      <c r="E10" s="13">
        <f>_xlfn.XLOOKUP(D10,'Leht 2'!$B$27:$B$30,'Leht 2'!$A$27:$A$30)</f>
        <v>0</v>
      </c>
      <c r="F10" s="13">
        <f t="shared" si="0"/>
        <v>0</v>
      </c>
      <c r="G10" s="4"/>
    </row>
    <row r="11" spans="1:7" ht="15.75" x14ac:dyDescent="0.25">
      <c r="A11" s="4"/>
      <c r="B11" s="4"/>
      <c r="C11" s="4"/>
      <c r="D11" s="4"/>
      <c r="E11" s="13">
        <f>_xlfn.XLOOKUP(D11,'Leht 2'!$B$27:$B$30,'Leht 2'!$A$27:$A$30)</f>
        <v>0</v>
      </c>
      <c r="F11" s="13">
        <f t="shared" si="0"/>
        <v>0</v>
      </c>
      <c r="G11" s="4"/>
    </row>
    <row r="12" spans="1:7" ht="15.75" x14ac:dyDescent="0.25">
      <c r="A12" s="4"/>
      <c r="B12" s="4"/>
      <c r="C12" s="4"/>
      <c r="D12" s="4"/>
      <c r="E12" s="13">
        <f>_xlfn.XLOOKUP(D12,'Leht 2'!$B$27:$B$30,'Leht 2'!$A$27:$A$30)</f>
        <v>0</v>
      </c>
      <c r="F12" s="13">
        <f t="shared" si="0"/>
        <v>0</v>
      </c>
      <c r="G12" s="4"/>
    </row>
    <row r="13" spans="1:7" ht="15.75" x14ac:dyDescent="0.25">
      <c r="A13" s="3"/>
      <c r="B13" s="4"/>
      <c r="C13" s="4"/>
      <c r="D13" s="4"/>
      <c r="E13" s="13">
        <f>_xlfn.XLOOKUP(D13,'Leht 2'!$B$27:$B$30,'Leht 2'!$A$27:$A$30)</f>
        <v>0</v>
      </c>
      <c r="F13" s="13">
        <f t="shared" si="0"/>
        <v>0</v>
      </c>
      <c r="G13" s="4"/>
    </row>
    <row r="14" spans="1:7" ht="15.75" x14ac:dyDescent="0.25">
      <c r="A14" s="4"/>
      <c r="B14" s="4"/>
      <c r="C14" s="4"/>
      <c r="D14" s="4"/>
      <c r="E14" s="13">
        <f>_xlfn.XLOOKUP(D14,'Leht 2'!$B$27:$B$30,'Leht 2'!$A$27:$A$30)</f>
        <v>0</v>
      </c>
      <c r="F14" s="13">
        <f t="shared" si="0"/>
        <v>0</v>
      </c>
      <c r="G14" s="4"/>
    </row>
    <row r="15" spans="1:7" ht="15.75" x14ac:dyDescent="0.25">
      <c r="A15" s="4"/>
      <c r="B15" s="4"/>
      <c r="C15" s="4"/>
      <c r="D15" s="4"/>
      <c r="E15" s="13">
        <f>_xlfn.XLOOKUP(D15,'Leht 2'!$B$27:$B$30,'Leht 2'!$A$27:$A$30)</f>
        <v>0</v>
      </c>
      <c r="F15" s="13">
        <f t="shared" si="0"/>
        <v>0</v>
      </c>
      <c r="G15" s="4"/>
    </row>
    <row r="16" spans="1:7" x14ac:dyDescent="0.2">
      <c r="E16" s="12"/>
      <c r="F16" s="12"/>
    </row>
  </sheetData>
  <mergeCells count="7">
    <mergeCell ref="D5:E5"/>
    <mergeCell ref="A4:G4"/>
    <mergeCell ref="A5:A6"/>
    <mergeCell ref="B5:B6"/>
    <mergeCell ref="C5:C6"/>
    <mergeCell ref="F5:F6"/>
    <mergeCell ref="G5:G6"/>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9577F6DF-35CA-43A5-A990-5AC5AA2CA7F0}">
          <x14:formula1>
            <xm:f>'Leht 2'!$B$20:$B$25</xm:f>
          </x14:formula1>
          <xm:sqref>D8:D15</xm:sqref>
        </x14:dataValidation>
        <x14:dataValidation type="list" allowBlank="1" showInputMessage="1" showErrorMessage="1" xr:uid="{09AB059A-E361-4D40-8C14-B4F484F2B899}">
          <x14:formula1>
            <xm:f>'Leht 2'!$B$27:$B$30</xm:f>
          </x14:formula1>
          <xm:sqref>D7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0D894-AC7B-44BB-8276-CED549D1778A}">
  <dimension ref="A1:E14"/>
  <sheetViews>
    <sheetView workbookViewId="0">
      <selection activeCell="D29" sqref="D29"/>
    </sheetView>
  </sheetViews>
  <sheetFormatPr defaultRowHeight="12.75" x14ac:dyDescent="0.2"/>
  <cols>
    <col min="1" max="1" width="26" customWidth="1"/>
    <col min="2" max="2" width="12.140625" customWidth="1"/>
    <col min="3" max="3" width="24.28515625" customWidth="1"/>
    <col min="4" max="4" width="32" customWidth="1"/>
  </cols>
  <sheetData>
    <row r="1" spans="1:5" ht="20.25" x14ac:dyDescent="0.3">
      <c r="A1" s="10" t="s">
        <v>29</v>
      </c>
    </row>
    <row r="2" spans="1:5" ht="15" x14ac:dyDescent="0.2">
      <c r="A2" s="2" t="s">
        <v>1</v>
      </c>
      <c r="B2" s="2">
        <f>Koolitused!B3</f>
        <v>0</v>
      </c>
    </row>
    <row r="3" spans="1:5" ht="15" x14ac:dyDescent="0.2">
      <c r="A3" s="2" t="s">
        <v>24</v>
      </c>
      <c r="B3" s="11">
        <f>SUM(E:E)</f>
        <v>0</v>
      </c>
    </row>
    <row r="5" spans="1:5" ht="28.5" x14ac:dyDescent="0.2">
      <c r="A5" s="8" t="s">
        <v>30</v>
      </c>
      <c r="B5" s="1" t="s">
        <v>31</v>
      </c>
      <c r="C5" s="1" t="s">
        <v>32</v>
      </c>
      <c r="D5" s="1" t="s">
        <v>33</v>
      </c>
      <c r="E5" s="1" t="s">
        <v>16</v>
      </c>
    </row>
    <row r="6" spans="1:5" ht="12.75" customHeight="1" x14ac:dyDescent="0.25">
      <c r="A6" s="3"/>
      <c r="B6" s="4"/>
      <c r="C6" s="4"/>
      <c r="D6" s="4"/>
      <c r="E6" s="13">
        <f>_xlfn.XLOOKUP(D6,'Leht 2'!$B$20:$B$25,'Leht 2'!$A$20:$A$25)</f>
        <v>0</v>
      </c>
    </row>
    <row r="7" spans="1:5" ht="15.75" x14ac:dyDescent="0.25">
      <c r="A7" s="4"/>
      <c r="B7" s="4"/>
      <c r="C7" s="4"/>
      <c r="D7" s="4"/>
      <c r="E7" s="13">
        <f>_xlfn.XLOOKUP(D7,'Leht 2'!$B$20:$B$25,'Leht 2'!$A$20:$A$25)</f>
        <v>0</v>
      </c>
    </row>
    <row r="8" spans="1:5" ht="15.75" x14ac:dyDescent="0.25">
      <c r="A8" s="4"/>
      <c r="B8" s="4"/>
      <c r="C8" s="4"/>
      <c r="D8" s="4"/>
      <c r="E8" s="13">
        <f>_xlfn.XLOOKUP(D8,'Leht 2'!$B$20:$B$25,'Leht 2'!$A$20:$A$25)</f>
        <v>0</v>
      </c>
    </row>
    <row r="9" spans="1:5" ht="15.75" x14ac:dyDescent="0.25">
      <c r="A9" s="3"/>
      <c r="B9" s="4"/>
      <c r="C9" s="4"/>
      <c r="D9" s="4"/>
      <c r="E9" s="13">
        <f>_xlfn.XLOOKUP(D9,'Leht 2'!$B$20:$B$25,'Leht 2'!$A$20:$A$25)</f>
        <v>0</v>
      </c>
    </row>
    <row r="10" spans="1:5" ht="15.75" x14ac:dyDescent="0.25">
      <c r="A10" s="4"/>
      <c r="B10" s="4"/>
      <c r="C10" s="4"/>
      <c r="D10" s="4"/>
      <c r="E10" s="13">
        <f>_xlfn.XLOOKUP(D10,'Leht 2'!$B$20:$B$25,'Leht 2'!$A$20:$A$25)</f>
        <v>0</v>
      </c>
    </row>
    <row r="11" spans="1:5" ht="15.75" x14ac:dyDescent="0.25">
      <c r="A11" s="4"/>
      <c r="B11" s="4"/>
      <c r="C11" s="4"/>
      <c r="D11" s="4"/>
      <c r="E11" s="13">
        <f>_xlfn.XLOOKUP(D11,'Leht 2'!$B$20:$B$25,'Leht 2'!$A$20:$A$25)</f>
        <v>0</v>
      </c>
    </row>
    <row r="12" spans="1:5" ht="15.75" x14ac:dyDescent="0.25">
      <c r="A12" s="3"/>
      <c r="B12" s="4"/>
      <c r="C12" s="4"/>
      <c r="D12" s="4"/>
      <c r="E12" s="13">
        <f>_xlfn.XLOOKUP(D12,'Leht 2'!$B$20:$B$25,'Leht 2'!$A$20:$A$25)</f>
        <v>0</v>
      </c>
    </row>
    <row r="13" spans="1:5" ht="15.75" x14ac:dyDescent="0.25">
      <c r="A13" s="4"/>
      <c r="B13" s="4"/>
      <c r="C13" s="4"/>
      <c r="D13" s="4"/>
      <c r="E13" s="13">
        <f>_xlfn.XLOOKUP(D13,'Leht 2'!$B$20:$B$25,'Leht 2'!$A$20:$A$25)</f>
        <v>0</v>
      </c>
    </row>
    <row r="14" spans="1:5" ht="15.75" x14ac:dyDescent="0.25">
      <c r="A14" s="4"/>
      <c r="B14" s="4"/>
      <c r="C14" s="4"/>
      <c r="D14" s="4"/>
      <c r="E14" s="13">
        <f>_xlfn.XLOOKUP(D14,'Leht 2'!$B$20:$B$25,'Leht 2'!$A$20:$A$25)</f>
        <v>0</v>
      </c>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8F5FAB09-A343-4345-8CAD-4E057FBC5748}">
          <x14:formula1>
            <xm:f>'Leht 2'!$B$20:$B$25</xm:f>
          </x14:formula1>
          <xm:sqref>D6:D14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9"/>
  <sheetViews>
    <sheetView view="pageBreakPreview" zoomScale="140" zoomScaleNormal="100" zoomScalePageLayoutView="140" workbookViewId="0">
      <selection activeCell="B42" sqref="B42"/>
    </sheetView>
  </sheetViews>
  <sheetFormatPr defaultColWidth="11.5703125" defaultRowHeight="12.75" x14ac:dyDescent="0.2"/>
  <cols>
    <col min="2" max="2" width="97.85546875" customWidth="1"/>
  </cols>
  <sheetData>
    <row r="1" spans="1:5" x14ac:dyDescent="0.2">
      <c r="A1" s="7" t="s">
        <v>34</v>
      </c>
      <c r="B1" s="7" t="s">
        <v>35</v>
      </c>
    </row>
    <row r="2" spans="1:5" x14ac:dyDescent="0.2">
      <c r="A2">
        <v>1.2</v>
      </c>
      <c r="B2" t="s">
        <v>36</v>
      </c>
    </row>
    <row r="3" spans="1:5" x14ac:dyDescent="0.2">
      <c r="A3">
        <v>1</v>
      </c>
      <c r="B3" t="s">
        <v>37</v>
      </c>
    </row>
    <row r="4" spans="1:5" x14ac:dyDescent="0.2">
      <c r="A4">
        <v>1</v>
      </c>
      <c r="B4" t="s">
        <v>38</v>
      </c>
    </row>
    <row r="5" spans="1:5" x14ac:dyDescent="0.2">
      <c r="A5">
        <v>0.8</v>
      </c>
      <c r="B5" t="s">
        <v>39</v>
      </c>
    </row>
    <row r="6" spans="1:5" x14ac:dyDescent="0.2">
      <c r="A6">
        <v>0.7</v>
      </c>
      <c r="B6" t="s">
        <v>40</v>
      </c>
    </row>
    <row r="8" spans="1:5" x14ac:dyDescent="0.2">
      <c r="A8" s="7" t="s">
        <v>41</v>
      </c>
      <c r="B8" s="7" t="s">
        <v>42</v>
      </c>
      <c r="E8" t="s">
        <v>43</v>
      </c>
    </row>
    <row r="9" spans="1:5" x14ac:dyDescent="0.2">
      <c r="A9">
        <v>1</v>
      </c>
      <c r="B9" t="s">
        <v>44</v>
      </c>
    </row>
    <row r="10" spans="1:5" x14ac:dyDescent="0.2">
      <c r="A10">
        <v>1</v>
      </c>
      <c r="B10" t="s">
        <v>45</v>
      </c>
    </row>
    <row r="11" spans="1:5" x14ac:dyDescent="0.2">
      <c r="A11">
        <v>1</v>
      </c>
      <c r="B11" t="s">
        <v>46</v>
      </c>
    </row>
    <row r="12" spans="1:5" x14ac:dyDescent="0.2">
      <c r="A12">
        <v>0.9</v>
      </c>
      <c r="B12" t="s">
        <v>47</v>
      </c>
    </row>
    <row r="13" spans="1:5" x14ac:dyDescent="0.2">
      <c r="A13">
        <v>0.9</v>
      </c>
      <c r="B13" t="s">
        <v>48</v>
      </c>
    </row>
    <row r="14" spans="1:5" x14ac:dyDescent="0.2">
      <c r="A14">
        <v>0.7</v>
      </c>
      <c r="B14" t="s">
        <v>49</v>
      </c>
    </row>
    <row r="15" spans="1:5" x14ac:dyDescent="0.2">
      <c r="A15">
        <v>0.7</v>
      </c>
      <c r="B15" t="s">
        <v>49</v>
      </c>
    </row>
    <row r="19" spans="1:2" x14ac:dyDescent="0.2">
      <c r="A19" s="7" t="s">
        <v>29</v>
      </c>
    </row>
    <row r="20" spans="1:2" x14ac:dyDescent="0.2">
      <c r="A20">
        <v>20</v>
      </c>
      <c r="B20" t="s">
        <v>50</v>
      </c>
    </row>
    <row r="21" spans="1:2" x14ac:dyDescent="0.2">
      <c r="A21">
        <v>10</v>
      </c>
      <c r="B21" t="s">
        <v>51</v>
      </c>
    </row>
    <row r="22" spans="1:2" x14ac:dyDescent="0.2">
      <c r="A22">
        <v>5</v>
      </c>
      <c r="B22" t="s">
        <v>52</v>
      </c>
    </row>
    <row r="23" spans="1:2" x14ac:dyDescent="0.2">
      <c r="A23">
        <v>10</v>
      </c>
      <c r="B23" t="s">
        <v>53</v>
      </c>
    </row>
    <row r="24" spans="1:2" x14ac:dyDescent="0.2">
      <c r="A24">
        <v>20</v>
      </c>
      <c r="B24" t="s">
        <v>54</v>
      </c>
    </row>
    <row r="26" spans="1:2" x14ac:dyDescent="0.2">
      <c r="A26" s="7" t="s">
        <v>55</v>
      </c>
    </row>
    <row r="27" spans="1:2" x14ac:dyDescent="0.2">
      <c r="A27">
        <v>1.2</v>
      </c>
      <c r="B27" t="s">
        <v>56</v>
      </c>
    </row>
    <row r="28" spans="1:2" x14ac:dyDescent="0.2">
      <c r="A28">
        <v>1</v>
      </c>
      <c r="B28" t="s">
        <v>57</v>
      </c>
    </row>
    <row r="29" spans="1:2" x14ac:dyDescent="0.2">
      <c r="A29">
        <v>0.8</v>
      </c>
      <c r="B29" t="s">
        <v>58</v>
      </c>
    </row>
  </sheetData>
  <pageMargins left="0.78749999999999998" right="0.78749999999999998" top="1.0249999999999999" bottom="1.0249999999999999" header="0.78749999999999998" footer="0.78749999999999998"/>
  <pageSetup paperSize="9" scale="88" orientation="landscape" horizontalDpi="300" verticalDpi="300" r:id="rId1"/>
  <headerFooter>
    <oddHeader>&amp;C&amp;A</oddHeader>
    <oddFooter>&amp;CLehekülg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Koolitused</vt:lpstr>
      <vt:lpstr>Testid ja eksamid</vt:lpstr>
      <vt:lpstr>Juhendamine ja publikatsioonid</vt:lpstr>
      <vt:lpstr>Leht 2</vt:lpstr>
      <vt:lpstr>lektori_kvalifikatsioon</vt:lpstr>
      <vt:lpstr>oppuse_sisu</vt:lpstr>
      <vt:lpstr>too_liik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Jane Libe</cp:lastModifiedBy>
  <cp:revision>6</cp:revision>
  <dcterms:created xsi:type="dcterms:W3CDTF">2025-12-04T11:18:39Z</dcterms:created>
  <dcterms:modified xsi:type="dcterms:W3CDTF">2026-04-20T14:26:14Z</dcterms:modified>
  <cp:category/>
  <cp:contentStatus/>
</cp:coreProperties>
</file>